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osten- und Finanzierungsplan" sheetId="1" r:id="rId4"/>
  </sheets>
</workbook>
</file>

<file path=xl/sharedStrings.xml><?xml version="1.0" encoding="utf-8"?>
<sst xmlns="http://schemas.openxmlformats.org/spreadsheetml/2006/main" uniqueCount="83">
  <si>
    <t>Neustart Kultur (Live-Kulturveranstaltungen – Wort, Varieté und Kleinkunst) Teil 2</t>
  </si>
  <si>
    <t>Kosten- und Finanzierungsplan</t>
  </si>
  <si>
    <r>
      <rPr>
        <b val="1"/>
        <i val="1"/>
        <sz val="13"/>
        <color indexed="8"/>
        <rFont val="Helvetica"/>
      </rPr>
      <t>Hinweis 1</t>
    </r>
    <r>
      <rPr>
        <i val="1"/>
        <sz val="13"/>
        <color indexed="8"/>
        <rFont val="Helvetica"/>
      </rPr>
      <t>: Nur grüne Felder sind auszufüllen.</t>
    </r>
  </si>
  <si>
    <t>Projektnummer</t>
  </si>
  <si>
    <t>Name des Live-Programms / Live-Kulturveranstaltung / Veranstaltungsreihe</t>
  </si>
  <si>
    <t>Jetzt starten wir durch!</t>
  </si>
  <si>
    <t xml:space="preserve">Kategorie </t>
  </si>
  <si>
    <t xml:space="preserve">Angabe der Beträge in Netto/Brutto
</t>
  </si>
  <si>
    <t>Brutto</t>
  </si>
  <si>
    <r>
      <rPr>
        <b val="1"/>
        <i val="1"/>
        <sz val="13"/>
        <color indexed="8"/>
        <rFont val="Helvetica"/>
      </rPr>
      <t xml:space="preserve">Hinweis 2: </t>
    </r>
    <r>
      <rPr>
        <i val="1"/>
        <sz val="13"/>
        <color indexed="8"/>
        <rFont val="Helvetica"/>
      </rPr>
      <t xml:space="preserve">Falls der*die Antragsteller*in nach § 15 Umsatzsteuergesetz </t>
    </r>
    <r>
      <rPr>
        <b val="1"/>
        <i val="1"/>
        <sz val="13"/>
        <color indexed="8"/>
        <rFont val="Helvetica"/>
      </rPr>
      <t>vorsteuerabzugsberechtigt</t>
    </r>
    <r>
      <rPr>
        <i val="1"/>
        <sz val="13"/>
        <color indexed="8"/>
        <rFont val="Helvetica"/>
      </rPr>
      <t xml:space="preserve"> ist, müssen im Finanzierungsplan die </t>
    </r>
    <r>
      <rPr>
        <b val="1"/>
        <i val="1"/>
        <sz val="13"/>
        <color indexed="8"/>
        <rFont val="Helvetica"/>
      </rPr>
      <t>Nettobeträge</t>
    </r>
    <r>
      <rPr>
        <i val="1"/>
        <sz val="13"/>
        <color indexed="8"/>
        <rFont val="Helvetica"/>
      </rPr>
      <t xml:space="preserve"> ausgewiesen werden. Ansonsten weisen Sie bitte die Bruttobeträge aus. </t>
    </r>
    <r>
      <rPr>
        <b val="1"/>
        <i val="1"/>
        <sz val="13"/>
        <color indexed="8"/>
        <rFont val="Helvetica"/>
      </rPr>
      <t>Personalausgaben für Festangestellte sowie Minijobber werden stets in Brutto angegeben.</t>
    </r>
  </si>
  <si>
    <t>1. Auflistung der Ausgaben</t>
  </si>
  <si>
    <t>Bezeichnung der Ausgaben/Gegenstand</t>
  </si>
  <si>
    <t xml:space="preserve">Erläuterungen/Zweck </t>
  </si>
  <si>
    <t>Menge</t>
  </si>
  <si>
    <t>Anzahl</t>
  </si>
  <si>
    <t>Einzelbetrag in EUR</t>
  </si>
  <si>
    <t>Gesamtausgaben in EUR</t>
  </si>
  <si>
    <t>1. Projektbezogene Personalausgaben (nur festangestelltes Personal inkl. Sozialversicherungsbeiträge sowie Minijobber)</t>
  </si>
  <si>
    <t>Bitte erläutern Sie die Ausgaben kurz näher!</t>
  </si>
  <si>
    <t>Stunden pro Tag/Veranstaltung</t>
  </si>
  <si>
    <t>Anzahl Veranstaltungen/Tage</t>
  </si>
  <si>
    <t>Stundenlohn</t>
  </si>
  <si>
    <t>1 SchauspielerIn fest angestellt</t>
  </si>
  <si>
    <t>Für Proben und 20 Vorstellungen</t>
  </si>
  <si>
    <t xml:space="preserve"> </t>
  </si>
  <si>
    <t>Zwischensumme</t>
  </si>
  <si>
    <t>2. Projektbezogene Sachausgaben (z.B. freie Mitarbeiter*innen, Mitarbeiter*innen mit Werkverträgen, Ausgaben für Honorare &amp; Gagen, Miet- und Leihgebühren, Reisekosten in Anlehnung an das Bundesreisekostengesetz, Catering, Büro- und Verwaltungsausgaben, Probenräume, Anzeigenschaltung, Plakate, Flyer, Social Media, Beratungs- und Planungsleistungen, Ticketing, KSK, Weiterbildungen/Workshops etc.)</t>
  </si>
  <si>
    <t>Personen/Menge pro Tag/Veranstaltung</t>
  </si>
  <si>
    <t>Einzelbetrag</t>
  </si>
  <si>
    <t xml:space="preserve">Miete Spielstätte und Probenraum </t>
  </si>
  <si>
    <t>für Proben und für 20 Aufführungen, pauschal</t>
  </si>
  <si>
    <t xml:space="preserve">Material Bühnenbild und Dekoration </t>
  </si>
  <si>
    <t>Anschaffungskosten</t>
  </si>
  <si>
    <t xml:space="preserve">Kostümbild/Maske </t>
  </si>
  <si>
    <t xml:space="preserve">Gage SchauspielerInnen </t>
  </si>
  <si>
    <t>5 SchauspielerInnen für 20 Vorstellungen</t>
  </si>
  <si>
    <t>Gage SchauspielerInnen für Proben</t>
  </si>
  <si>
    <t>4 Proben</t>
  </si>
  <si>
    <t>Auf/Abbau VeranstaltungstechnikerIn</t>
  </si>
  <si>
    <t>inkl. Licht und Ton während der Vorstellung</t>
  </si>
  <si>
    <t>Catering</t>
  </si>
  <si>
    <t>Während der 4 Proben für 8 Personen</t>
  </si>
  <si>
    <t>Werbungskosten:</t>
  </si>
  <si>
    <t>Anzeigenschaltung in Print Medien</t>
  </si>
  <si>
    <t>Lokales Stadtmagazin, 2 Anzeigen</t>
  </si>
  <si>
    <t>Anzeigen im Internet und Social Media</t>
  </si>
  <si>
    <t>Instagramm, You Tube etc.</t>
  </si>
  <si>
    <t>Flyer</t>
  </si>
  <si>
    <t>Druckkosten, ca. 500 Stück</t>
  </si>
  <si>
    <t>Grafiker</t>
  </si>
  <si>
    <t>Erstellung 3 Anzeigen und 1 Flyer  Adaption &amp; Korrektur</t>
  </si>
  <si>
    <t>Mietkosten Lagerraum</t>
  </si>
  <si>
    <t>Requisiten bis zur Aufführung</t>
  </si>
  <si>
    <t>KSK</t>
  </si>
  <si>
    <t>Für alle Vorstellungen 4,2%</t>
  </si>
  <si>
    <t>Transport- und Reisekosten</t>
  </si>
  <si>
    <t>Nach Bundesreisekostengesetz 20cent/km, ca 2.200km</t>
  </si>
  <si>
    <t xml:space="preserve">Miete LKW </t>
  </si>
  <si>
    <t>für Auf/Abbau</t>
  </si>
  <si>
    <r>
      <rPr>
        <b val="1"/>
        <sz val="11"/>
        <color indexed="8"/>
        <rFont val="Helvetica"/>
      </rPr>
      <t xml:space="preserve">3. Projektbezogene und </t>
    </r>
    <r>
      <rPr>
        <b val="1"/>
        <u val="single"/>
        <sz val="11"/>
        <color indexed="8"/>
        <rFont val="Helvetica"/>
      </rPr>
      <t>nicht pandemiebedingte</t>
    </r>
    <r>
      <rPr>
        <b val="1"/>
        <sz val="11"/>
        <color indexed="8"/>
        <rFont val="Helvetica"/>
      </rPr>
      <t xml:space="preserve"> Investitionen </t>
    </r>
  </si>
  <si>
    <t>Anzahl/Menge</t>
  </si>
  <si>
    <t>Lautsprecher</t>
  </si>
  <si>
    <t>Für open air</t>
  </si>
  <si>
    <t>Kabel und Trägerklemmen</t>
  </si>
  <si>
    <t>Für die Lautsprecher</t>
  </si>
  <si>
    <t>Lichttechnik</t>
  </si>
  <si>
    <t>Für die Vorstellungen</t>
  </si>
  <si>
    <t xml:space="preserve">Die Höhe der Investitionen darf 15% der zuwendungsfähigen Gesamtausgaben nicht überschreiten. </t>
  </si>
  <si>
    <t>2. Finanzierung der Gesamtausgaben / Deckungsmittel des Projekts</t>
  </si>
  <si>
    <r>
      <rPr>
        <b val="1"/>
        <i val="1"/>
        <sz val="13"/>
        <color indexed="8"/>
        <rFont val="Helvetica"/>
      </rPr>
      <t xml:space="preserve">Hinweis 3: </t>
    </r>
    <r>
      <rPr>
        <i val="1"/>
        <sz val="13"/>
        <color indexed="8"/>
        <rFont val="Helvetica"/>
      </rPr>
      <t xml:space="preserve">Die Eigenanteil kann durch </t>
    </r>
    <r>
      <rPr>
        <i val="1"/>
        <u val="single"/>
        <sz val="13"/>
        <color indexed="8"/>
        <rFont val="Helvetica"/>
      </rPr>
      <t>zweckgebundene</t>
    </r>
    <r>
      <rPr>
        <i val="1"/>
        <sz val="13"/>
        <color indexed="8"/>
        <rFont val="Helvetica"/>
      </rPr>
      <t xml:space="preserve"> Zuwendungen Dritter (Länderförderung oder kommunale Förderungen sowie Sponsoring, Spenden) und durch bare Eigenmittel erbracht werden.</t>
    </r>
    <r>
      <rPr>
        <b val="1"/>
        <i val="1"/>
        <sz val="13"/>
        <color indexed="8"/>
        <rFont val="Helvetica"/>
      </rPr>
      <t xml:space="preserve"> Die Eigenanteil muss mindestens 20% der Gesamtausgaben ausmachen.</t>
    </r>
  </si>
  <si>
    <t>a) Eigenmittel</t>
  </si>
  <si>
    <t>b) Drittmittel</t>
  </si>
  <si>
    <t>Bund (abgesehen von diesem Förderprogramm)</t>
  </si>
  <si>
    <t>Land</t>
  </si>
  <si>
    <t>Kommune</t>
  </si>
  <si>
    <t>Sonstige öffentliche Zuwendungen</t>
  </si>
  <si>
    <t>Sponsoring und Spenden</t>
  </si>
  <si>
    <t>c) Einnahmen aus dem Projekt (z.B. Eintrittsgelder)</t>
  </si>
  <si>
    <t>Summe Deckungsmittel</t>
  </si>
  <si>
    <t>Die Deckungsmittel müssen mindestens die Differenz zwischen den zuwendungsfähigen Gesamtausgaben und der Fördersumme abdecken.</t>
  </si>
  <si>
    <t>Zuwendungsfähige Gesamtausgaben</t>
  </si>
  <si>
    <t>Beantragte Fördersumme</t>
  </si>
  <si>
    <r>
      <rPr>
        <b val="1"/>
        <sz val="13"/>
        <color indexed="8"/>
        <rFont val="Helvetica"/>
      </rPr>
      <t xml:space="preserve">Hinweis 4: </t>
    </r>
    <r>
      <rPr>
        <sz val="13"/>
        <color indexed="8"/>
        <rFont val="Helvetica"/>
      </rPr>
      <t>Bitte diesen Beitrag in das Antragsformular bei „beantragte Fördersumme“ eintragen. Sie wird hier automatisch abgerundet.</t>
    </r>
  </si>
</sst>
</file>

<file path=xl/styles.xml><?xml version="1.0" encoding="utf-8"?>
<styleSheet xmlns="http://schemas.openxmlformats.org/spreadsheetml/2006/main">
  <numFmts count="4">
    <numFmt numFmtId="0" formatCode="General"/>
    <numFmt numFmtId="59" formatCode="[$€-2]&quot; &quot;#,##0.00"/>
    <numFmt numFmtId="60" formatCode="[$€-2]&quot; &quot;0.00"/>
    <numFmt numFmtId="61" formatCode="#,##0.00&quot; €&quot;"/>
  </numFmts>
  <fonts count="26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sz val="9"/>
      <color indexed="8"/>
      <name val="Helvetica"/>
    </font>
    <font>
      <b val="1"/>
      <sz val="17"/>
      <color indexed="8"/>
      <name val="Helvetica"/>
    </font>
    <font>
      <sz val="15"/>
      <color indexed="11"/>
      <name val="Helvetica"/>
    </font>
    <font>
      <sz val="10"/>
      <color indexed="8"/>
      <name val="Helvetica"/>
    </font>
    <font>
      <i val="1"/>
      <sz val="13"/>
      <color indexed="8"/>
      <name val="Helvetica"/>
    </font>
    <font>
      <b val="1"/>
      <i val="1"/>
      <sz val="13"/>
      <color indexed="8"/>
      <name val="Helvetica"/>
    </font>
    <font>
      <sz val="13"/>
      <color indexed="8"/>
      <name val="Helvetica"/>
    </font>
    <font>
      <sz val="13"/>
      <color indexed="11"/>
      <name val="Helvetica"/>
    </font>
    <font>
      <b val="1"/>
      <sz val="14"/>
      <color indexed="8"/>
      <name val="Helvetica"/>
    </font>
    <font>
      <b val="1"/>
      <sz val="12"/>
      <color indexed="8"/>
      <name val="Helvetica"/>
    </font>
    <font>
      <sz val="12"/>
      <color indexed="8"/>
      <name val="Helvetica"/>
    </font>
    <font>
      <b val="1"/>
      <sz val="11"/>
      <color indexed="8"/>
      <name val="Helvetica"/>
    </font>
    <font>
      <b val="1"/>
      <u val="single"/>
      <sz val="11"/>
      <color indexed="8"/>
      <name val="Helvetica"/>
    </font>
    <font>
      <sz val="9"/>
      <color indexed="8"/>
      <name val="Helvetica Neue"/>
    </font>
    <font>
      <i val="1"/>
      <sz val="12"/>
      <color indexed="8"/>
      <name val="Helvetica"/>
    </font>
    <font>
      <i val="1"/>
      <u val="single"/>
      <sz val="13"/>
      <color indexed="8"/>
      <name val="Helvetica"/>
    </font>
    <font>
      <b val="1"/>
      <sz val="14"/>
      <color indexed="11"/>
      <name val="Arial"/>
    </font>
    <font>
      <b val="1"/>
      <sz val="14"/>
      <color indexed="11"/>
      <name val="Helvetica"/>
    </font>
    <font>
      <b val="1"/>
      <sz val="12"/>
      <color indexed="11"/>
      <name val="Helvetica"/>
    </font>
    <font>
      <sz val="10"/>
      <color indexed="11"/>
      <name val="Helvetica Neue"/>
    </font>
    <font>
      <b val="1"/>
      <sz val="11"/>
      <color indexed="11"/>
      <name val="Arial"/>
    </font>
    <font>
      <b val="1"/>
      <sz val="11"/>
      <color indexed="9"/>
      <name val="Arial"/>
    </font>
    <font>
      <b val="1"/>
      <sz val="13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6"/>
      </bottom>
      <diagonal/>
    </border>
    <border>
      <left style="thin">
        <color indexed="10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/>
      <top style="thin">
        <color indexed="16"/>
      </top>
      <bottom style="thin">
        <color indexed="16"/>
      </bottom>
      <diagonal/>
    </border>
    <border>
      <left style="thin">
        <color indexed="10"/>
      </left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49" fontId="5" fillId="3" borderId="5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top" wrapText="1"/>
    </xf>
    <xf numFmtId="0" fontId="6" fillId="2" borderId="6" applyNumberFormat="0" applyFont="1" applyFill="1" applyBorder="1" applyAlignment="1" applyProtection="0">
      <alignment vertical="top" wrapText="1"/>
    </xf>
    <xf numFmtId="0" fontId="4" fillId="2" borderId="5" applyNumberFormat="0" applyFont="1" applyFill="1" applyBorder="1" applyAlignment="1" applyProtection="0">
      <alignment horizontal="left" vertical="center" wrapText="1"/>
    </xf>
    <xf numFmtId="0" fontId="6" fillId="2" borderId="5" applyNumberFormat="0" applyFont="1" applyFill="1" applyBorder="1" applyAlignment="1" applyProtection="0">
      <alignment vertical="top" wrapText="1"/>
    </xf>
    <xf numFmtId="49" fontId="7" fillId="4" borderId="5" applyNumberFormat="1" applyFont="1" applyFill="1" applyBorder="1" applyAlignment="1" applyProtection="0">
      <alignment vertical="center" wrapText="1"/>
    </xf>
    <xf numFmtId="0" fontId="9" fillId="2" borderId="5" applyNumberFormat="0" applyFont="1" applyFill="1" applyBorder="1" applyAlignment="1" applyProtection="0">
      <alignment horizontal="center" vertical="center" wrapText="1"/>
    </xf>
    <xf numFmtId="0" fontId="3" fillId="2" borderId="4" applyNumberFormat="1" applyFont="1" applyFill="1" applyBorder="1" applyAlignment="1" applyProtection="0">
      <alignment horizontal="center" vertical="center" wrapText="1"/>
    </xf>
    <xf numFmtId="49" fontId="10" fillId="3" borderId="5" applyNumberFormat="1" applyFont="1" applyFill="1" applyBorder="1" applyAlignment="1" applyProtection="0">
      <alignment horizontal="left" vertical="center" wrapText="1"/>
    </xf>
    <xf numFmtId="0" fontId="9" fillId="5" borderId="5" applyNumberFormat="0" applyFont="1" applyFill="1" applyBorder="1" applyAlignment="1" applyProtection="0">
      <alignment horizontal="center" vertical="center" wrapText="1"/>
    </xf>
    <xf numFmtId="49" fontId="9" fillId="6" borderId="5" applyNumberFormat="1" applyFont="1" applyFill="1" applyBorder="1" applyAlignment="1" applyProtection="0">
      <alignment horizontal="center" vertical="center" wrapText="1"/>
    </xf>
    <xf numFmtId="0" fontId="9" fillId="6" borderId="5" applyNumberFormat="1" applyFont="1" applyFill="1" applyBorder="1" applyAlignment="1" applyProtection="0">
      <alignment horizontal="center" vertical="center" wrapText="1"/>
    </xf>
    <xf numFmtId="49" fontId="9" fillId="2" borderId="5" applyNumberFormat="1" applyFont="1" applyFill="1" applyBorder="1" applyAlignment="1" applyProtection="0">
      <alignment horizontal="center" vertical="center" wrapText="1"/>
    </xf>
    <xf numFmtId="49" fontId="11" fillId="2" borderId="5" applyNumberFormat="1" applyFont="1" applyFill="1" applyBorder="1" applyAlignment="1" applyProtection="0">
      <alignment horizontal="left" vertical="center" wrapText="1"/>
    </xf>
    <xf numFmtId="0" fontId="0" fillId="2" borderId="4" applyNumberFormat="0" applyFont="1" applyFill="1" applyBorder="1" applyAlignment="1" applyProtection="0">
      <alignment vertical="top" wrapText="1"/>
    </xf>
    <xf numFmtId="49" fontId="10" fillId="3" borderId="7" applyNumberFormat="1" applyFont="1" applyFill="1" applyBorder="1" applyAlignment="1" applyProtection="0">
      <alignment horizontal="center" vertical="center" wrapText="1"/>
    </xf>
    <xf numFmtId="49" fontId="10" fillId="3" borderId="8" applyNumberFormat="1" applyFont="1" applyFill="1" applyBorder="1" applyAlignment="1" applyProtection="0">
      <alignment horizontal="center" vertical="center" wrapText="1"/>
    </xf>
    <xf numFmtId="49" fontId="10" fillId="3" borderId="9" applyNumberFormat="1" applyFont="1" applyFill="1" applyBorder="1" applyAlignment="1" applyProtection="0">
      <alignment horizontal="center" vertical="center" wrapText="1"/>
    </xf>
    <xf numFmtId="49" fontId="12" fillId="5" borderId="10" applyNumberFormat="1" applyFont="1" applyFill="1" applyBorder="1" applyAlignment="1" applyProtection="0">
      <alignment horizontal="left" vertical="center" wrapText="1"/>
    </xf>
    <xf numFmtId="0" fontId="0" fillId="2" borderId="11" applyNumberFormat="0" applyFont="1" applyFill="1" applyBorder="1" applyAlignment="1" applyProtection="0">
      <alignment vertical="top" wrapText="1"/>
    </xf>
    <xf numFmtId="0" fontId="6" fillId="2" borderId="12" applyNumberFormat="0" applyFont="1" applyFill="1" applyBorder="1" applyAlignment="1" applyProtection="0">
      <alignment vertical="center" wrapText="1"/>
    </xf>
    <xf numFmtId="0" fontId="3" fillId="2" borderId="13" applyNumberFormat="0" applyFont="1" applyFill="1" applyBorder="1" applyAlignment="1" applyProtection="0">
      <alignment horizontal="center" vertical="top" wrapText="1"/>
    </xf>
    <xf numFmtId="0" fontId="13" fillId="2" borderId="10" applyNumberFormat="0" applyFont="1" applyFill="1" applyBorder="1" applyAlignment="1" applyProtection="0">
      <alignment vertical="top" wrapText="1"/>
    </xf>
    <xf numFmtId="49" fontId="13" fillId="2" borderId="11" applyNumberFormat="1" applyFont="1" applyFill="1" applyBorder="1" applyAlignment="1" applyProtection="0">
      <alignment vertical="top" wrapText="1"/>
    </xf>
    <xf numFmtId="0" fontId="13" fillId="2" borderId="11" applyNumberFormat="0" applyFont="1" applyFill="1" applyBorder="1" applyAlignment="1" applyProtection="0">
      <alignment vertical="top" wrapText="1"/>
    </xf>
    <xf numFmtId="0" fontId="13" fillId="2" borderId="12" applyNumberFormat="0" applyFont="1" applyFill="1" applyBorder="1" applyAlignment="1" applyProtection="0">
      <alignment vertical="top" wrapText="1"/>
    </xf>
    <xf numFmtId="0" fontId="3" fillId="2" borderId="14" applyNumberFormat="1" applyFont="1" applyFill="1" applyBorder="1" applyAlignment="1" applyProtection="0">
      <alignment horizontal="center" vertical="top" wrapText="1"/>
    </xf>
    <xf numFmtId="49" fontId="13" fillId="6" borderId="11" applyNumberFormat="1" applyFont="1" applyFill="1" applyBorder="1" applyAlignment="1" applyProtection="0">
      <alignment vertical="top" wrapText="1"/>
    </xf>
    <xf numFmtId="0" fontId="13" fillId="6" borderId="11" applyNumberFormat="1" applyFont="1" applyFill="1" applyBorder="1" applyAlignment="1" applyProtection="0">
      <alignment vertical="top" wrapText="1"/>
    </xf>
    <xf numFmtId="59" fontId="13" fillId="6" borderId="11" applyNumberFormat="1" applyFont="1" applyFill="1" applyBorder="1" applyAlignment="1" applyProtection="0">
      <alignment vertical="top" wrapText="1"/>
    </xf>
    <xf numFmtId="59" fontId="13" fillId="2" borderId="11" applyNumberFormat="1" applyFont="1" applyFill="1" applyBorder="1" applyAlignment="1" applyProtection="0">
      <alignment vertical="top" wrapText="1"/>
    </xf>
    <xf numFmtId="0" fontId="3" fillId="2" borderId="15" applyNumberFormat="1" applyFont="1" applyFill="1" applyBorder="1" applyAlignment="1" applyProtection="0">
      <alignment horizontal="center" vertical="top" wrapText="1"/>
    </xf>
    <xf numFmtId="0" fontId="13" fillId="6" borderId="10" applyNumberFormat="0" applyFont="1" applyFill="1" applyBorder="1" applyAlignment="1" applyProtection="0">
      <alignment vertical="top" wrapText="1"/>
    </xf>
    <xf numFmtId="0" fontId="13" fillId="6" borderId="11" applyNumberFormat="0" applyFont="1" applyFill="1" applyBorder="1" applyAlignment="1" applyProtection="0">
      <alignment vertical="top" wrapText="1"/>
    </xf>
    <xf numFmtId="0" fontId="3" fillId="2" borderId="16" applyNumberFormat="1" applyFont="1" applyFill="1" applyBorder="1" applyAlignment="1" applyProtection="0">
      <alignment horizontal="center" vertical="top" wrapText="1"/>
    </xf>
    <xf numFmtId="0" fontId="13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49" fontId="12" fillId="5" borderId="11" applyNumberFormat="1" applyFont="1" applyFill="1" applyBorder="1" applyAlignment="1" applyProtection="0">
      <alignment vertical="top" wrapText="1"/>
    </xf>
    <xf numFmtId="59" fontId="12" fillId="5" borderId="19" applyNumberFormat="1" applyFont="1" applyFill="1" applyBorder="1" applyAlignment="1" applyProtection="0">
      <alignment vertical="top" wrapText="1"/>
    </xf>
    <xf numFmtId="0" fontId="13" fillId="2" borderId="6" applyNumberFormat="0" applyFont="1" applyFill="1" applyBorder="1" applyAlignment="1" applyProtection="0">
      <alignment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13" fillId="2" borderId="7" applyNumberFormat="0" applyFont="1" applyFill="1" applyBorder="1" applyAlignment="1" applyProtection="0">
      <alignment horizontal="left"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3" fillId="2" borderId="14" applyNumberFormat="0" applyFont="1" applyFill="1" applyBorder="1" applyAlignment="1" applyProtection="0">
      <alignment horizontal="center" vertical="top" wrapText="1"/>
    </xf>
    <xf numFmtId="59" fontId="12" fillId="5" borderId="11" applyNumberFormat="1" applyFont="1" applyFill="1" applyBorder="1" applyAlignment="1" applyProtection="0">
      <alignment vertical="top" wrapText="1"/>
    </xf>
    <xf numFmtId="49" fontId="13" fillId="6" borderId="10" applyNumberFormat="1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49" fontId="13" fillId="2" borderId="5" applyNumberFormat="1" applyFont="1" applyFill="1" applyBorder="1" applyAlignment="1" applyProtection="0">
      <alignment horizontal="right" vertical="top" wrapText="1"/>
    </xf>
    <xf numFmtId="0" fontId="13" fillId="2" borderId="5" applyNumberFormat="0" applyFont="1" applyFill="1" applyBorder="1" applyAlignment="1" applyProtection="0">
      <alignment vertical="top" wrapText="1"/>
    </xf>
    <xf numFmtId="0" fontId="13" fillId="2" borderId="20" applyNumberFormat="0" applyFont="1" applyFill="1" applyBorder="1" applyAlignment="1" applyProtection="0">
      <alignment vertical="top" wrapText="1"/>
    </xf>
    <xf numFmtId="0" fontId="13" fillId="2" borderId="20" applyNumberFormat="0" applyFont="1" applyFill="1" applyBorder="1" applyAlignment="1" applyProtection="0">
      <alignment horizontal="right" vertical="top" wrapText="1"/>
    </xf>
    <xf numFmtId="0" fontId="16" fillId="2" borderId="4" applyNumberFormat="0" applyFont="1" applyFill="1" applyBorder="1" applyAlignment="1" applyProtection="0">
      <alignment horizontal="center" vertical="top" wrapText="1"/>
    </xf>
    <xf numFmtId="60" fontId="12" fillId="2" borderId="5" applyNumberFormat="1" applyFont="1" applyFill="1" applyBorder="1" applyAlignment="1" applyProtection="0">
      <alignment vertical="top" wrapText="1"/>
    </xf>
    <xf numFmtId="49" fontId="11" fillId="2" borderId="5" applyNumberFormat="1" applyFont="1" applyFill="1" applyBorder="1" applyAlignment="1" applyProtection="0">
      <alignment vertical="top" wrapText="1"/>
    </xf>
    <xf numFmtId="0" fontId="12" fillId="2" borderId="5" applyNumberFormat="0" applyFont="1" applyFill="1" applyBorder="1" applyAlignment="1" applyProtection="0">
      <alignment vertical="top" wrapText="1"/>
    </xf>
    <xf numFmtId="0" fontId="17" fillId="2" borderId="5" applyNumberFormat="0" applyFont="1" applyFill="1" applyBorder="1" applyAlignment="1" applyProtection="0">
      <alignment horizontal="left" vertical="center" wrapText="1"/>
    </xf>
    <xf numFmtId="49" fontId="7" fillId="2" borderId="5" applyNumberFormat="1" applyFont="1" applyFill="1" applyBorder="1" applyAlignment="1" applyProtection="0">
      <alignment horizontal="left" vertical="center" wrapText="1"/>
    </xf>
    <xf numFmtId="60" fontId="19" fillId="2" borderId="5" applyNumberFormat="1" applyFont="1" applyFill="1" applyBorder="1" applyAlignment="1" applyProtection="0">
      <alignment horizontal="right" vertical="top" wrapText="1"/>
    </xf>
    <xf numFmtId="0" fontId="13" fillId="2" borderId="21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12" fillId="2" borderId="21" applyNumberFormat="0" applyFont="1" applyFill="1" applyBorder="1" applyAlignment="1" applyProtection="0">
      <alignment vertical="top" wrapText="1"/>
    </xf>
    <xf numFmtId="60" fontId="12" fillId="2" borderId="21" applyNumberFormat="1" applyFont="1" applyFill="1" applyBorder="1" applyAlignment="1" applyProtection="0">
      <alignment vertical="top" wrapText="1"/>
    </xf>
    <xf numFmtId="49" fontId="12" fillId="2" borderId="10" applyNumberFormat="1" applyFont="1" applyFill="1" applyBorder="1" applyAlignment="1" applyProtection="0">
      <alignment vertical="top" wrapText="1"/>
    </xf>
    <xf numFmtId="59" fontId="13" fillId="5" borderId="11" applyNumberFormat="1" applyFont="1" applyFill="1" applyBorder="1" applyAlignment="1" applyProtection="0">
      <alignment vertical="top" wrapText="1"/>
    </xf>
    <xf numFmtId="49" fontId="13" fillId="2" borderId="10" applyNumberFormat="1" applyFont="1" applyFill="1" applyBorder="1" applyAlignment="1" applyProtection="0">
      <alignment vertical="top" wrapText="1"/>
    </xf>
    <xf numFmtId="0" fontId="3" fillId="2" borderId="16" applyNumberFormat="0" applyFont="1" applyFill="1" applyBorder="1" applyAlignment="1" applyProtection="0">
      <alignment horizontal="center"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12" fillId="2" borderId="20" applyNumberFormat="0" applyFont="1" applyFill="1" applyBorder="1" applyAlignment="1" applyProtection="0">
      <alignment vertical="top" wrapText="1"/>
    </xf>
    <xf numFmtId="60" fontId="12" fillId="2" borderId="20" applyNumberFormat="1" applyFont="1" applyFill="1" applyBorder="1" applyAlignment="1" applyProtection="0">
      <alignment vertical="top" wrapText="1"/>
    </xf>
    <xf numFmtId="0" fontId="3" fillId="2" borderId="4" applyNumberFormat="1" applyFont="1" applyFill="1" applyBorder="1" applyAlignment="1" applyProtection="0">
      <alignment horizontal="center" vertical="top" wrapText="1"/>
    </xf>
    <xf numFmtId="49" fontId="20" fillId="3" borderId="5" applyNumberFormat="1" applyFont="1" applyFill="1" applyBorder="1" applyAlignment="1" applyProtection="0">
      <alignment vertical="top" wrapText="1"/>
    </xf>
    <xf numFmtId="59" fontId="20" fillId="3" borderId="5" applyNumberFormat="1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9" fillId="2" borderId="5" applyNumberFormat="1" applyFont="1" applyFill="1" applyBorder="1" applyAlignment="1" applyProtection="0">
      <alignment horizontal="right" vertical="top" wrapText="1"/>
    </xf>
    <xf numFmtId="1" fontId="21" fillId="2" borderId="5" applyNumberFormat="1" applyFont="1" applyFill="1" applyBorder="1" applyAlignment="1" applyProtection="0">
      <alignment vertical="top" wrapText="1"/>
    </xf>
    <xf numFmtId="59" fontId="22" fillId="2" borderId="5" applyNumberFormat="1" applyFont="1" applyFill="1" applyBorder="1" applyAlignment="1" applyProtection="0">
      <alignment vertical="top" wrapText="1"/>
    </xf>
    <xf numFmtId="61" fontId="23" fillId="2" borderId="6" applyNumberFormat="1" applyFont="1" applyFill="1" applyBorder="1" applyAlignment="1" applyProtection="0">
      <alignment horizontal="right" vertical="top" wrapText="1"/>
    </xf>
    <xf numFmtId="61" fontId="19" fillId="3" borderId="5" applyNumberFormat="1" applyFont="1" applyFill="1" applyBorder="1" applyAlignment="1" applyProtection="0">
      <alignment horizontal="right" vertical="center"/>
    </xf>
    <xf numFmtId="59" fontId="24" fillId="2" borderId="6" applyNumberFormat="1" applyFont="1" applyFill="1" applyBorder="1" applyAlignment="1" applyProtection="0">
      <alignment horizontal="right" vertical="top" wrapText="1"/>
    </xf>
    <xf numFmtId="49" fontId="25" fillId="2" borderId="5" applyNumberFormat="1" applyFont="1" applyFill="1" applyBorder="1" applyAlignment="1" applyProtection="0">
      <alignment horizontal="right" vertical="top" wrapText="1"/>
    </xf>
    <xf numFmtId="0" fontId="13" fillId="2" borderId="22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12" fillId="2" borderId="22" applyNumberFormat="0" applyFont="1" applyFill="1" applyBorder="1" applyAlignment="1" applyProtection="0">
      <alignment vertical="top" wrapText="1"/>
    </xf>
    <xf numFmtId="60" fontId="12" fillId="2" borderId="22" applyNumberFormat="1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9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fffe"/>
      <rgbColor rgb="ff919191"/>
      <rgbColor rgb="ffe2f7e1"/>
      <rgbColor rgb="ffe3e2e4"/>
      <rgbColor rgb="ffe3f8e2"/>
      <rgbColor rgb="ffa5a5a5"/>
      <rgbColor rgb="00000000"/>
      <rgbColor rgb="ffff9781"/>
      <rgbColor rgb="ffffc7ce"/>
      <rgbColor rgb="ff9c00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89"/>
  <sheetViews>
    <sheetView workbookViewId="0" showGridLines="0" defaultGridColor="1"/>
  </sheetViews>
  <sheetFormatPr defaultColWidth="16.3333" defaultRowHeight="40.15" customHeight="1" outlineLevelRow="0" outlineLevelCol="0"/>
  <cols>
    <col min="1" max="1" width="4.5" style="1" customWidth="1"/>
    <col min="2" max="2" width="105" style="1" customWidth="1"/>
    <col min="3" max="3" width="59.6719" style="1" customWidth="1"/>
    <col min="4" max="4" width="21.3516" style="1" customWidth="1"/>
    <col min="5" max="5" width="20.8516" style="1" customWidth="1"/>
    <col min="6" max="6" width="23" style="1" customWidth="1"/>
    <col min="7" max="7" width="21.3516" style="1" customWidth="1"/>
    <col min="8" max="8" width="26.7188" style="1" customWidth="1"/>
    <col min="9" max="16384" width="16.3516" style="1" customWidth="1"/>
  </cols>
  <sheetData>
    <row r="1" ht="28" customHeight="1">
      <c r="A1" s="2"/>
      <c r="B1" t="s" s="3">
        <v>0</v>
      </c>
      <c r="C1" s="4"/>
      <c r="D1" s="4"/>
      <c r="E1" s="4"/>
      <c r="F1" s="4"/>
      <c r="G1" s="4"/>
      <c r="H1" s="5"/>
    </row>
    <row r="2" ht="26" customHeight="1">
      <c r="A2" s="6"/>
      <c r="B2" t="s" s="7">
        <v>1</v>
      </c>
      <c r="C2" s="8"/>
      <c r="D2" s="8"/>
      <c r="E2" s="8"/>
      <c r="F2" s="8"/>
      <c r="G2" s="8"/>
      <c r="H2" s="9"/>
    </row>
    <row r="3" ht="28" customHeight="1">
      <c r="A3" s="6"/>
      <c r="B3" s="10"/>
      <c r="C3" s="8"/>
      <c r="D3" s="8"/>
      <c r="E3" s="8"/>
      <c r="F3" s="11"/>
      <c r="G3" s="11"/>
      <c r="H3" s="9"/>
    </row>
    <row r="4" ht="24" customHeight="1">
      <c r="A4" s="6"/>
      <c r="B4" t="s" s="12">
        <v>2</v>
      </c>
      <c r="C4" s="8"/>
      <c r="D4" s="8"/>
      <c r="E4" s="8"/>
      <c r="F4" s="8"/>
      <c r="G4" s="8"/>
      <c r="H4" s="9"/>
    </row>
    <row r="5" ht="24.15" customHeight="1">
      <c r="A5" s="6"/>
      <c r="B5" s="13"/>
      <c r="C5" s="13"/>
      <c r="D5" s="13"/>
      <c r="E5" s="13"/>
      <c r="F5" s="13"/>
      <c r="G5" s="13"/>
      <c r="H5" s="9"/>
    </row>
    <row r="6" ht="24.35" customHeight="1">
      <c r="A6" s="14">
        <v>1</v>
      </c>
      <c r="B6" t="s" s="15">
        <v>3</v>
      </c>
      <c r="C6" s="16"/>
      <c r="D6" s="13"/>
      <c r="E6" s="13"/>
      <c r="F6" s="13"/>
      <c r="G6" s="13"/>
      <c r="H6" s="9"/>
    </row>
    <row r="7" ht="24.35" customHeight="1">
      <c r="A7" s="14">
        <v>2</v>
      </c>
      <c r="B7" t="s" s="15">
        <v>4</v>
      </c>
      <c r="C7" t="s" s="17">
        <v>5</v>
      </c>
      <c r="D7" s="13"/>
      <c r="E7" s="13"/>
      <c r="F7" s="13"/>
      <c r="G7" s="13"/>
      <c r="H7" s="9"/>
    </row>
    <row r="8" ht="24.35" customHeight="1">
      <c r="A8" s="14">
        <v>3</v>
      </c>
      <c r="B8" t="s" s="15">
        <v>6</v>
      </c>
      <c r="C8" s="18">
        <v>2</v>
      </c>
      <c r="D8" s="13"/>
      <c r="E8" s="13"/>
      <c r="F8" s="13"/>
      <c r="G8" s="13"/>
      <c r="H8" s="9"/>
    </row>
    <row r="9" ht="26.85" customHeight="1">
      <c r="A9" s="14">
        <v>4</v>
      </c>
      <c r="B9" t="s" s="15">
        <v>7</v>
      </c>
      <c r="C9" t="s" s="17">
        <v>8</v>
      </c>
      <c r="D9" s="13"/>
      <c r="E9" s="13"/>
      <c r="F9" s="13"/>
      <c r="G9" s="13"/>
      <c r="H9" s="9"/>
    </row>
    <row r="10" ht="55.85" customHeight="1">
      <c r="A10" s="6"/>
      <c r="B10" t="s" s="19">
        <v>9</v>
      </c>
      <c r="C10" s="8"/>
      <c r="D10" s="13"/>
      <c r="E10" s="13"/>
      <c r="F10" s="13"/>
      <c r="G10" s="13"/>
      <c r="H10" s="9"/>
    </row>
    <row r="11" ht="34.95" customHeight="1">
      <c r="A11" s="6"/>
      <c r="B11" s="13"/>
      <c r="C11" s="13"/>
      <c r="D11" s="13"/>
      <c r="E11" s="13"/>
      <c r="F11" s="13"/>
      <c r="G11" s="13"/>
      <c r="H11" s="9"/>
    </row>
    <row r="12" ht="25" customHeight="1">
      <c r="A12" s="6"/>
      <c r="B12" t="s" s="20">
        <v>10</v>
      </c>
      <c r="C12" s="13"/>
      <c r="D12" s="13"/>
      <c r="E12" s="13"/>
      <c r="F12" s="13"/>
      <c r="G12" s="13"/>
      <c r="H12" s="9"/>
    </row>
    <row r="13" ht="16.95" customHeight="1">
      <c r="A13" s="6"/>
      <c r="B13" s="13"/>
      <c r="C13" s="13"/>
      <c r="D13" s="13"/>
      <c r="E13" s="13"/>
      <c r="F13" s="13"/>
      <c r="G13" s="13"/>
      <c r="H13" s="9"/>
    </row>
    <row r="14" ht="40.15" customHeight="1">
      <c r="A14" s="21"/>
      <c r="B14" t="s" s="22">
        <v>11</v>
      </c>
      <c r="C14" t="s" s="23">
        <v>12</v>
      </c>
      <c r="D14" t="s" s="23">
        <v>13</v>
      </c>
      <c r="E14" t="s" s="23">
        <v>14</v>
      </c>
      <c r="F14" t="s" s="23">
        <v>15</v>
      </c>
      <c r="G14" t="s" s="24">
        <v>16</v>
      </c>
      <c r="H14" s="9"/>
    </row>
    <row r="15" ht="28.5" customHeight="1">
      <c r="A15" s="21"/>
      <c r="B15" t="s" s="25">
        <v>17</v>
      </c>
      <c r="C15" s="26"/>
      <c r="D15" s="26"/>
      <c r="E15" s="26"/>
      <c r="F15" s="26"/>
      <c r="G15" s="26"/>
      <c r="H15" s="27"/>
    </row>
    <row r="16" ht="36.35" customHeight="1">
      <c r="A16" s="28"/>
      <c r="B16" s="29"/>
      <c r="C16" t="s" s="30">
        <v>18</v>
      </c>
      <c r="D16" t="s" s="30">
        <v>19</v>
      </c>
      <c r="E16" t="s" s="30">
        <v>20</v>
      </c>
      <c r="F16" t="s" s="30">
        <v>21</v>
      </c>
      <c r="G16" s="31"/>
      <c r="H16" s="32"/>
    </row>
    <row r="17" ht="22.35" customHeight="1">
      <c r="A17" s="33">
        <v>5</v>
      </c>
      <c r="B17" t="s" s="34">
        <v>22</v>
      </c>
      <c r="C17" t="s" s="34">
        <v>23</v>
      </c>
      <c r="D17" s="35">
        <v>6</v>
      </c>
      <c r="E17" s="35">
        <v>24</v>
      </c>
      <c r="F17" s="36">
        <v>23</v>
      </c>
      <c r="G17" s="37">
        <f>D17*E17*F17</f>
        <v>3312</v>
      </c>
      <c r="H17" s="32"/>
    </row>
    <row r="18" ht="22.35" customHeight="1">
      <c r="A18" s="38">
        <v>6</v>
      </c>
      <c r="B18" s="39"/>
      <c r="C18" s="40"/>
      <c r="D18" s="40"/>
      <c r="E18" s="40"/>
      <c r="F18" s="36"/>
      <c r="G18" s="37">
        <f>D18*E18*F18</f>
        <v>0</v>
      </c>
      <c r="H18" s="32"/>
    </row>
    <row r="19" ht="22.35" customHeight="1">
      <c r="A19" s="38">
        <v>7</v>
      </c>
      <c r="B19" s="39"/>
      <c r="C19" s="40"/>
      <c r="D19" s="40"/>
      <c r="E19" s="40"/>
      <c r="F19" s="36"/>
      <c r="G19" s="37">
        <f>D19*E19*F19</f>
        <v>0</v>
      </c>
      <c r="H19" s="32"/>
    </row>
    <row r="20" ht="22.35" customHeight="1">
      <c r="A20" s="38">
        <v>8</v>
      </c>
      <c r="B20" s="39"/>
      <c r="C20" t="s" s="34">
        <v>24</v>
      </c>
      <c r="D20" s="40"/>
      <c r="E20" s="40"/>
      <c r="F20" s="36"/>
      <c r="G20" s="37">
        <f>D20*E20*F20</f>
        <v>0</v>
      </c>
      <c r="H20" s="32"/>
    </row>
    <row r="21" ht="22.35" customHeight="1">
      <c r="A21" s="38">
        <v>9</v>
      </c>
      <c r="B21" s="39"/>
      <c r="C21" s="40"/>
      <c r="D21" s="40"/>
      <c r="E21" s="40"/>
      <c r="F21" s="36"/>
      <c r="G21" s="37">
        <f>D21*E21*F21</f>
        <v>0</v>
      </c>
      <c r="H21" s="32"/>
    </row>
    <row r="22" ht="22.35" customHeight="1">
      <c r="A22" s="38">
        <v>10</v>
      </c>
      <c r="B22" s="39"/>
      <c r="C22" s="40"/>
      <c r="D22" s="40"/>
      <c r="E22" s="40"/>
      <c r="F22" s="36"/>
      <c r="G22" s="37">
        <f>D22*E22*F22</f>
        <v>0</v>
      </c>
      <c r="H22" s="32"/>
    </row>
    <row r="23" ht="22.35" customHeight="1">
      <c r="A23" s="38">
        <v>11</v>
      </c>
      <c r="B23" s="39"/>
      <c r="C23" s="40"/>
      <c r="D23" s="40"/>
      <c r="E23" s="40"/>
      <c r="F23" s="36"/>
      <c r="G23" s="37">
        <f>D23*E23*F23</f>
        <v>0</v>
      </c>
      <c r="H23" s="32"/>
    </row>
    <row r="24" ht="22.35" customHeight="1">
      <c r="A24" s="38">
        <v>12</v>
      </c>
      <c r="B24" s="39"/>
      <c r="C24" s="40"/>
      <c r="D24" s="40"/>
      <c r="E24" s="40"/>
      <c r="F24" s="36"/>
      <c r="G24" s="37">
        <f>D24*E24*F24</f>
        <v>0</v>
      </c>
      <c r="H24" s="32"/>
    </row>
    <row r="25" ht="22.35" customHeight="1">
      <c r="A25" s="41">
        <v>13</v>
      </c>
      <c r="B25" s="42"/>
      <c r="C25" s="43"/>
      <c r="D25" s="43"/>
      <c r="E25" s="43"/>
      <c r="F25" t="s" s="44">
        <v>25</v>
      </c>
      <c r="G25" s="45">
        <f>SUM(G17:G24)</f>
        <v>3312</v>
      </c>
      <c r="H25" s="46"/>
    </row>
    <row r="26" ht="10.5" customHeight="1">
      <c r="A26" s="47"/>
      <c r="B26" s="48"/>
      <c r="C26" s="49"/>
      <c r="D26" s="49"/>
      <c r="E26" s="49"/>
      <c r="F26" s="26"/>
      <c r="G26" s="50"/>
      <c r="H26" s="46"/>
    </row>
    <row r="27" ht="36.35" customHeight="1">
      <c r="A27" s="6"/>
      <c r="B27" t="s" s="25">
        <v>26</v>
      </c>
      <c r="C27" s="26"/>
      <c r="D27" s="26"/>
      <c r="E27" s="26"/>
      <c r="F27" s="26"/>
      <c r="G27" s="26"/>
      <c r="H27" s="32"/>
    </row>
    <row r="28" ht="36.35" customHeight="1">
      <c r="A28" s="28"/>
      <c r="B28" s="29"/>
      <c r="C28" t="s" s="30">
        <v>18</v>
      </c>
      <c r="D28" t="s" s="30">
        <v>27</v>
      </c>
      <c r="E28" t="s" s="30">
        <v>20</v>
      </c>
      <c r="F28" t="s" s="30">
        <v>28</v>
      </c>
      <c r="G28" s="31"/>
      <c r="H28" s="32"/>
    </row>
    <row r="29" ht="22.35" customHeight="1">
      <c r="A29" s="33">
        <v>14</v>
      </c>
      <c r="B29" t="s" s="34">
        <v>29</v>
      </c>
      <c r="C29" t="s" s="34">
        <v>30</v>
      </c>
      <c r="D29" s="35">
        <v>1</v>
      </c>
      <c r="E29" s="35">
        <v>24</v>
      </c>
      <c r="F29" s="36">
        <v>500</v>
      </c>
      <c r="G29" s="37">
        <f>D29*E29*F29</f>
        <v>12000</v>
      </c>
      <c r="H29" s="32"/>
    </row>
    <row r="30" ht="22.35" customHeight="1">
      <c r="A30" s="33">
        <v>15</v>
      </c>
      <c r="B30" t="s" s="34">
        <v>31</v>
      </c>
      <c r="C30" t="s" s="34">
        <v>32</v>
      </c>
      <c r="D30" s="35">
        <v>1</v>
      </c>
      <c r="E30" s="35">
        <v>1</v>
      </c>
      <c r="F30" s="36">
        <v>1300</v>
      </c>
      <c r="G30" s="37">
        <f>D30*E30*F30</f>
        <v>1300</v>
      </c>
      <c r="H30" s="32"/>
    </row>
    <row r="31" ht="22.35" customHeight="1">
      <c r="A31" s="33">
        <v>16</v>
      </c>
      <c r="B31" t="s" s="34">
        <v>33</v>
      </c>
      <c r="C31" t="s" s="34">
        <v>32</v>
      </c>
      <c r="D31" s="35">
        <v>1</v>
      </c>
      <c r="E31" s="35">
        <v>1</v>
      </c>
      <c r="F31" s="36">
        <v>1100</v>
      </c>
      <c r="G31" s="37">
        <f>D31*E31*F31</f>
        <v>1100</v>
      </c>
      <c r="H31" s="32"/>
    </row>
    <row r="32" ht="22.35" customHeight="1">
      <c r="A32" s="33">
        <v>17</v>
      </c>
      <c r="B32" t="s" s="34">
        <v>34</v>
      </c>
      <c r="C32" t="s" s="34">
        <v>35</v>
      </c>
      <c r="D32" s="35">
        <v>5</v>
      </c>
      <c r="E32" s="35">
        <v>20</v>
      </c>
      <c r="F32" s="36">
        <v>250</v>
      </c>
      <c r="G32" s="37">
        <f>D32*E32*F32</f>
        <v>25000</v>
      </c>
      <c r="H32" s="32"/>
    </row>
    <row r="33" ht="22.35" customHeight="1">
      <c r="A33" s="33">
        <v>18</v>
      </c>
      <c r="B33" t="s" s="34">
        <v>36</v>
      </c>
      <c r="C33" t="s" s="34">
        <v>37</v>
      </c>
      <c r="D33" s="35">
        <v>4</v>
      </c>
      <c r="E33" s="35">
        <v>4</v>
      </c>
      <c r="F33" s="36">
        <v>180</v>
      </c>
      <c r="G33" s="37">
        <f>D33*E33*F33</f>
        <v>2880</v>
      </c>
      <c r="H33" s="32"/>
    </row>
    <row r="34" ht="22.35" customHeight="1">
      <c r="A34" s="33">
        <v>19</v>
      </c>
      <c r="B34" t="s" s="34">
        <v>38</v>
      </c>
      <c r="C34" t="s" s="34">
        <v>39</v>
      </c>
      <c r="D34" s="35">
        <v>1</v>
      </c>
      <c r="E34" s="35">
        <v>20</v>
      </c>
      <c r="F34" s="36">
        <v>220</v>
      </c>
      <c r="G34" s="37">
        <f>D34*E34*F34</f>
        <v>4400</v>
      </c>
      <c r="H34" s="32"/>
    </row>
    <row r="35" ht="22.35" customHeight="1">
      <c r="A35" s="33">
        <v>20</v>
      </c>
      <c r="B35" t="s" s="34">
        <v>40</v>
      </c>
      <c r="C35" t="s" s="34">
        <v>41</v>
      </c>
      <c r="D35" s="35">
        <v>1</v>
      </c>
      <c r="E35" s="35">
        <v>4</v>
      </c>
      <c r="F35" s="36">
        <v>80</v>
      </c>
      <c r="G35" s="37">
        <f>D35*E35*F35</f>
        <v>320</v>
      </c>
      <c r="H35" s="32"/>
    </row>
    <row r="36" ht="22.35" customHeight="1">
      <c r="A36" s="33">
        <v>22</v>
      </c>
      <c r="B36" s="40"/>
      <c r="C36" s="40"/>
      <c r="D36" s="40"/>
      <c r="E36" s="40"/>
      <c r="F36" s="36"/>
      <c r="G36" s="37"/>
      <c r="H36" s="32"/>
    </row>
    <row r="37" ht="22.35" customHeight="1">
      <c r="A37" s="33">
        <v>23</v>
      </c>
      <c r="B37" s="40"/>
      <c r="C37" s="40"/>
      <c r="D37" s="40"/>
      <c r="E37" s="40"/>
      <c r="F37" s="36"/>
      <c r="G37" s="37"/>
      <c r="H37" s="32"/>
    </row>
    <row r="38" ht="22.35" customHeight="1">
      <c r="A38" s="33">
        <v>24</v>
      </c>
      <c r="B38" t="s" s="34">
        <v>42</v>
      </c>
      <c r="C38" s="40"/>
      <c r="D38" s="40"/>
      <c r="E38" s="40"/>
      <c r="F38" s="36"/>
      <c r="G38" s="37"/>
      <c r="H38" s="32"/>
    </row>
    <row r="39" ht="22.35" customHeight="1">
      <c r="A39" s="33">
        <v>25</v>
      </c>
      <c r="B39" t="s" s="34">
        <v>43</v>
      </c>
      <c r="C39" t="s" s="34">
        <v>44</v>
      </c>
      <c r="D39" s="35">
        <v>1</v>
      </c>
      <c r="E39" s="35">
        <v>1</v>
      </c>
      <c r="F39" s="36">
        <v>400</v>
      </c>
      <c r="G39" s="37">
        <f>D39*E39*F39</f>
        <v>400</v>
      </c>
      <c r="H39" s="32"/>
    </row>
    <row r="40" ht="22.35" customHeight="1">
      <c r="A40" s="33">
        <v>26</v>
      </c>
      <c r="B40" t="s" s="34">
        <v>45</v>
      </c>
      <c r="C40" t="s" s="34">
        <v>46</v>
      </c>
      <c r="D40" s="35">
        <v>1</v>
      </c>
      <c r="E40" s="35">
        <v>1</v>
      </c>
      <c r="F40" s="36">
        <v>450</v>
      </c>
      <c r="G40" s="37">
        <f>D40*E40*F40</f>
        <v>450</v>
      </c>
      <c r="H40" s="32"/>
    </row>
    <row r="41" ht="22.35" customHeight="1">
      <c r="A41" s="33">
        <v>27</v>
      </c>
      <c r="B41" t="s" s="34">
        <v>47</v>
      </c>
      <c r="C41" t="s" s="34">
        <v>48</v>
      </c>
      <c r="D41" s="35">
        <v>1</v>
      </c>
      <c r="E41" s="35">
        <v>1</v>
      </c>
      <c r="F41" s="36">
        <v>150</v>
      </c>
      <c r="G41" s="37">
        <f>D41*E41*F41</f>
        <v>150</v>
      </c>
      <c r="H41" s="32"/>
    </row>
    <row r="42" ht="22.35" customHeight="1">
      <c r="A42" s="33">
        <v>28</v>
      </c>
      <c r="B42" t="s" s="34">
        <v>49</v>
      </c>
      <c r="C42" t="s" s="34">
        <v>50</v>
      </c>
      <c r="D42" s="35">
        <v>1</v>
      </c>
      <c r="E42" s="35">
        <v>3</v>
      </c>
      <c r="F42" s="36">
        <v>350</v>
      </c>
      <c r="G42" s="37">
        <f>D42*E42*F42</f>
        <v>1050</v>
      </c>
      <c r="H42" s="32"/>
    </row>
    <row r="43" ht="22.35" customHeight="1">
      <c r="A43" s="33">
        <v>30</v>
      </c>
      <c r="B43" t="s" s="34">
        <v>51</v>
      </c>
      <c r="C43" t="s" s="34">
        <v>52</v>
      </c>
      <c r="D43" s="35">
        <v>1</v>
      </c>
      <c r="E43" s="35">
        <v>1</v>
      </c>
      <c r="F43" s="36">
        <v>2498</v>
      </c>
      <c r="G43" s="37">
        <f>D43*E43*F43</f>
        <v>2498</v>
      </c>
      <c r="H43" s="32"/>
    </row>
    <row r="44" ht="22.35" customHeight="1">
      <c r="A44" s="33">
        <v>31</v>
      </c>
      <c r="B44" t="s" s="34">
        <v>53</v>
      </c>
      <c r="C44" t="s" s="34">
        <v>54</v>
      </c>
      <c r="D44" s="35">
        <v>1</v>
      </c>
      <c r="E44" s="35">
        <v>0.042</v>
      </c>
      <c r="F44" s="36">
        <v>25000</v>
      </c>
      <c r="G44" s="37">
        <f>D44*E44*F44</f>
        <v>1050</v>
      </c>
      <c r="H44" s="32"/>
    </row>
    <row r="45" ht="22.35" customHeight="1">
      <c r="A45" s="51"/>
      <c r="B45" t="s" s="34">
        <v>55</v>
      </c>
      <c r="C45" t="s" s="34">
        <v>56</v>
      </c>
      <c r="D45" s="35">
        <v>2200</v>
      </c>
      <c r="E45" s="35">
        <v>1</v>
      </c>
      <c r="F45" s="36">
        <v>0.2</v>
      </c>
      <c r="G45" s="37">
        <f>D45*E45*F45</f>
        <v>440</v>
      </c>
      <c r="H45" s="32"/>
    </row>
    <row r="46" ht="22.35" customHeight="1">
      <c r="A46" s="33">
        <v>32</v>
      </c>
      <c r="B46" t="s" s="34">
        <v>57</v>
      </c>
      <c r="C46" t="s" s="34">
        <v>58</v>
      </c>
      <c r="D46" s="35">
        <v>1</v>
      </c>
      <c r="E46" s="35">
        <v>2</v>
      </c>
      <c r="F46" s="36">
        <v>150</v>
      </c>
      <c r="G46" s="37">
        <f>D46*E46*F46</f>
        <v>300</v>
      </c>
      <c r="H46" s="32"/>
    </row>
    <row r="47" ht="22.35" customHeight="1">
      <c r="A47" s="41">
        <v>33</v>
      </c>
      <c r="B47" s="42"/>
      <c r="C47" s="43"/>
      <c r="D47" s="43"/>
      <c r="E47" s="43"/>
      <c r="F47" t="s" s="44">
        <v>25</v>
      </c>
      <c r="G47" s="52">
        <f>SUM(G29:G46)</f>
        <v>53338</v>
      </c>
      <c r="H47" s="32"/>
    </row>
    <row r="48" ht="8.35" customHeight="1">
      <c r="A48" s="47"/>
      <c r="B48" s="48"/>
      <c r="C48" s="49"/>
      <c r="D48" s="49"/>
      <c r="E48" s="49"/>
      <c r="F48" s="26"/>
      <c r="G48" s="50"/>
      <c r="H48" s="46"/>
    </row>
    <row r="49" ht="22.35" customHeight="1">
      <c r="A49" s="6"/>
      <c r="B49" t="s" s="25">
        <v>59</v>
      </c>
      <c r="C49" s="26"/>
      <c r="D49" s="26"/>
      <c r="E49" s="26"/>
      <c r="F49" s="26"/>
      <c r="G49" s="50"/>
      <c r="H49" s="46"/>
    </row>
    <row r="50" ht="22.35" customHeight="1">
      <c r="A50" s="28"/>
      <c r="B50" s="29"/>
      <c r="C50" t="s" s="30">
        <v>18</v>
      </c>
      <c r="D50" t="s" s="30">
        <v>60</v>
      </c>
      <c r="E50" s="26"/>
      <c r="F50" t="s" s="30">
        <v>28</v>
      </c>
      <c r="G50" s="31"/>
      <c r="H50" s="32"/>
    </row>
    <row r="51" ht="22.35" customHeight="1">
      <c r="A51" s="33">
        <v>34</v>
      </c>
      <c r="B51" t="s" s="34">
        <v>61</v>
      </c>
      <c r="C51" t="s" s="34">
        <v>62</v>
      </c>
      <c r="D51" s="35">
        <v>2</v>
      </c>
      <c r="E51" s="26"/>
      <c r="F51" s="36">
        <v>1400</v>
      </c>
      <c r="G51" s="37">
        <f>D51*F51</f>
        <v>2800</v>
      </c>
      <c r="H51" s="32"/>
    </row>
    <row r="52" ht="22.35" customHeight="1">
      <c r="A52" s="33">
        <v>35</v>
      </c>
      <c r="B52" t="s" s="34">
        <v>63</v>
      </c>
      <c r="C52" t="s" s="34">
        <v>64</v>
      </c>
      <c r="D52" s="35">
        <v>2</v>
      </c>
      <c r="E52" s="26"/>
      <c r="F52" s="36">
        <v>450</v>
      </c>
      <c r="G52" s="37">
        <f>D52*F52</f>
        <v>900</v>
      </c>
      <c r="H52" s="32"/>
    </row>
    <row r="53" ht="22.35" customHeight="1">
      <c r="A53" s="38">
        <v>36</v>
      </c>
      <c r="B53" t="s" s="53">
        <v>65</v>
      </c>
      <c r="C53" t="s" s="34">
        <v>66</v>
      </c>
      <c r="D53" s="35">
        <v>1</v>
      </c>
      <c r="E53" s="26"/>
      <c r="F53" s="36">
        <v>2150</v>
      </c>
      <c r="G53" s="37">
        <f>D53*F53</f>
        <v>2150</v>
      </c>
      <c r="H53" s="32"/>
    </row>
    <row r="54" ht="22.35" customHeight="1">
      <c r="A54" s="38">
        <v>37</v>
      </c>
      <c r="B54" s="39"/>
      <c r="C54" s="40"/>
      <c r="D54" s="40"/>
      <c r="E54" s="26"/>
      <c r="F54" s="36"/>
      <c r="G54" s="37">
        <f>D54*F54</f>
        <v>0</v>
      </c>
      <c r="H54" s="32"/>
    </row>
    <row r="55" ht="22.35" customHeight="1">
      <c r="A55" s="38">
        <v>38</v>
      </c>
      <c r="B55" s="39"/>
      <c r="C55" s="40"/>
      <c r="D55" s="40"/>
      <c r="E55" s="26"/>
      <c r="F55" s="36"/>
      <c r="G55" s="37">
        <f>D55*F55</f>
        <v>0</v>
      </c>
      <c r="H55" s="32"/>
    </row>
    <row r="56" ht="22.35" customHeight="1">
      <c r="A56" s="38">
        <v>39</v>
      </c>
      <c r="B56" s="39"/>
      <c r="C56" s="40"/>
      <c r="D56" s="40"/>
      <c r="E56" s="26"/>
      <c r="F56" s="36"/>
      <c r="G56" s="37">
        <f>D56*F56</f>
        <v>0</v>
      </c>
      <c r="H56" s="32"/>
    </row>
    <row r="57" ht="22.35" customHeight="1">
      <c r="A57" s="38">
        <v>40</v>
      </c>
      <c r="B57" s="39"/>
      <c r="C57" s="40"/>
      <c r="D57" s="40"/>
      <c r="E57" s="26"/>
      <c r="F57" s="36"/>
      <c r="G57" s="37">
        <f>D57*F57</f>
        <v>0</v>
      </c>
      <c r="H57" s="32"/>
    </row>
    <row r="58" ht="22.35" customHeight="1">
      <c r="A58" s="41">
        <v>41</v>
      </c>
      <c r="B58" s="42"/>
      <c r="C58" s="43"/>
      <c r="D58" s="43"/>
      <c r="E58" s="43"/>
      <c r="F58" t="s" s="44">
        <v>25</v>
      </c>
      <c r="G58" s="52">
        <f>SUM(G51:G57)</f>
        <v>5850</v>
      </c>
      <c r="H58" s="54"/>
    </row>
    <row r="59" ht="22.15" customHeight="1">
      <c r="A59" s="47"/>
      <c r="B59" t="s" s="55">
        <v>67</v>
      </c>
      <c r="C59" s="8"/>
      <c r="D59" s="56"/>
      <c r="E59" s="8"/>
      <c r="F59" s="57"/>
      <c r="G59" s="58"/>
      <c r="H59" s="46"/>
    </row>
    <row r="60" ht="22" customHeight="1">
      <c r="A60" s="59"/>
      <c r="B60" s="8"/>
      <c r="C60" s="8"/>
      <c r="D60" s="8"/>
      <c r="E60" s="8"/>
      <c r="F60" s="8"/>
      <c r="G60" s="60"/>
      <c r="H60" s="46"/>
    </row>
    <row r="61" ht="25" customHeight="1">
      <c r="A61" s="47"/>
      <c r="B61" t="s" s="61">
        <v>68</v>
      </c>
      <c r="C61" s="8"/>
      <c r="D61" s="8"/>
      <c r="E61" s="8"/>
      <c r="F61" s="62"/>
      <c r="G61" s="60"/>
      <c r="H61" s="46"/>
    </row>
    <row r="62" ht="22" customHeight="1">
      <c r="A62" s="6"/>
      <c r="B62" s="63"/>
      <c r="C62" s="8"/>
      <c r="D62" s="8"/>
      <c r="E62" s="8"/>
      <c r="F62" s="62"/>
      <c r="G62" s="60"/>
      <c r="H62" s="46"/>
    </row>
    <row r="63" ht="40" customHeight="1">
      <c r="A63" s="6"/>
      <c r="B63" t="s" s="64">
        <v>69</v>
      </c>
      <c r="C63" s="8"/>
      <c r="D63" s="8"/>
      <c r="E63" s="8"/>
      <c r="F63" s="62"/>
      <c r="G63" s="65">
        <v>49900</v>
      </c>
      <c r="H63" s="46"/>
    </row>
    <row r="64" ht="22.15" customHeight="1">
      <c r="A64" s="28"/>
      <c r="B64" s="66"/>
      <c r="C64" s="67"/>
      <c r="D64" s="67"/>
      <c r="E64" s="67"/>
      <c r="F64" s="68"/>
      <c r="G64" s="69"/>
      <c r="H64" s="46"/>
    </row>
    <row r="65" ht="22.35" customHeight="1">
      <c r="A65" s="38">
        <v>42</v>
      </c>
      <c r="B65" t="s" s="70">
        <v>70</v>
      </c>
      <c r="C65" s="26"/>
      <c r="D65" s="26"/>
      <c r="E65" s="26"/>
      <c r="F65" s="26"/>
      <c r="G65" s="36">
        <v>4500</v>
      </c>
      <c r="H65" s="32"/>
    </row>
    <row r="66" ht="22.35" customHeight="1">
      <c r="A66" s="38">
        <v>43</v>
      </c>
      <c r="B66" t="s" s="70">
        <v>71</v>
      </c>
      <c r="C66" s="26"/>
      <c r="D66" s="26"/>
      <c r="E66" s="26"/>
      <c r="F66" s="26"/>
      <c r="G66" s="71">
        <f>SUM(G67:G71)</f>
        <v>3000</v>
      </c>
      <c r="H66" s="32"/>
    </row>
    <row r="67" ht="22.35" customHeight="1">
      <c r="A67" s="38">
        <v>44</v>
      </c>
      <c r="B67" t="s" s="72">
        <v>72</v>
      </c>
      <c r="C67" s="26"/>
      <c r="D67" s="26"/>
      <c r="E67" s="26"/>
      <c r="F67" s="26"/>
      <c r="G67" s="36">
        <v>0</v>
      </c>
      <c r="H67" s="32"/>
    </row>
    <row r="68" ht="22.35" customHeight="1">
      <c r="A68" s="38">
        <v>45</v>
      </c>
      <c r="B68" t="s" s="72">
        <v>73</v>
      </c>
      <c r="C68" s="26"/>
      <c r="D68" s="26"/>
      <c r="E68" s="26"/>
      <c r="F68" s="26"/>
      <c r="G68" s="36">
        <v>0</v>
      </c>
      <c r="H68" s="32"/>
    </row>
    <row r="69" ht="22.35" customHeight="1">
      <c r="A69" s="38">
        <v>46</v>
      </c>
      <c r="B69" t="s" s="72">
        <v>74</v>
      </c>
      <c r="C69" s="26"/>
      <c r="D69" s="26"/>
      <c r="E69" s="26"/>
      <c r="F69" s="26"/>
      <c r="G69" s="36">
        <v>0</v>
      </c>
      <c r="H69" s="32"/>
    </row>
    <row r="70" ht="22.35" customHeight="1">
      <c r="A70" s="38">
        <v>47</v>
      </c>
      <c r="B70" t="s" s="72">
        <v>75</v>
      </c>
      <c r="C70" s="26"/>
      <c r="D70" s="26"/>
      <c r="E70" s="26"/>
      <c r="F70" s="26"/>
      <c r="G70" s="36">
        <v>0</v>
      </c>
      <c r="H70" s="32"/>
    </row>
    <row r="71" ht="22.35" customHeight="1">
      <c r="A71" s="38">
        <v>48</v>
      </c>
      <c r="B71" t="s" s="72">
        <v>76</v>
      </c>
      <c r="C71" s="26"/>
      <c r="D71" s="26"/>
      <c r="E71" s="26"/>
      <c r="F71" s="26"/>
      <c r="G71" s="36">
        <v>3000</v>
      </c>
      <c r="H71" s="32"/>
    </row>
    <row r="72" ht="22.35" customHeight="1">
      <c r="A72" s="38">
        <v>49</v>
      </c>
      <c r="B72" t="s" s="70">
        <v>77</v>
      </c>
      <c r="C72" s="26"/>
      <c r="D72" s="26"/>
      <c r="E72" s="26"/>
      <c r="F72" s="26"/>
      <c r="G72" s="36">
        <v>5000</v>
      </c>
      <c r="H72" s="32"/>
    </row>
    <row r="73" ht="22.15" customHeight="1">
      <c r="A73" s="73"/>
      <c r="B73" s="57"/>
      <c r="C73" s="74"/>
      <c r="D73" s="74"/>
      <c r="E73" s="74"/>
      <c r="F73" s="75"/>
      <c r="G73" s="76"/>
      <c r="H73" s="46"/>
    </row>
    <row r="74" ht="25" customHeight="1">
      <c r="A74" s="77">
        <v>50</v>
      </c>
      <c r="B74" t="s" s="78">
        <v>78</v>
      </c>
      <c r="C74" s="8"/>
      <c r="D74" s="8"/>
      <c r="E74" s="8"/>
      <c r="F74" s="8"/>
      <c r="G74" s="79">
        <f>G65+G66+G72</f>
        <v>12500</v>
      </c>
      <c r="H74" s="80"/>
    </row>
    <row r="75" ht="24" customHeight="1">
      <c r="A75" s="47"/>
      <c r="B75" t="s" s="81">
        <v>79</v>
      </c>
      <c r="C75" s="8"/>
      <c r="D75" s="56"/>
      <c r="E75" s="8"/>
      <c r="F75" s="56"/>
      <c r="G75" s="8"/>
      <c r="H75" s="80"/>
    </row>
    <row r="76" ht="22" customHeight="1">
      <c r="A76" s="47"/>
      <c r="B76" s="56"/>
      <c r="C76" s="8"/>
      <c r="D76" s="8"/>
      <c r="E76" s="8"/>
      <c r="F76" s="62"/>
      <c r="G76" s="60"/>
      <c r="H76" s="46"/>
    </row>
    <row r="77" ht="25" customHeight="1">
      <c r="A77" s="77">
        <v>51</v>
      </c>
      <c r="B77" t="s" s="78">
        <v>80</v>
      </c>
      <c r="C77" s="8"/>
      <c r="D77" s="8"/>
      <c r="E77" s="8"/>
      <c r="F77" s="8"/>
      <c r="G77" s="79">
        <f>G58+G47+G25</f>
        <v>62500</v>
      </c>
      <c r="H77" s="46"/>
    </row>
    <row r="78" ht="8" customHeight="1">
      <c r="A78" s="59"/>
      <c r="B78" s="8"/>
      <c r="C78" s="56"/>
      <c r="D78" s="8"/>
      <c r="E78" s="8"/>
      <c r="F78" s="82">
        <f>G77-G74</f>
        <v>50000</v>
      </c>
      <c r="G78" s="8"/>
      <c r="H78" s="80"/>
    </row>
    <row r="79" ht="22" customHeight="1">
      <c r="A79" s="47"/>
      <c r="B79" s="56"/>
      <c r="C79" s="8"/>
      <c r="D79" s="8"/>
      <c r="E79" s="8"/>
      <c r="F79" s="62"/>
      <c r="G79" s="83">
        <f>G77-G74</f>
        <v>50000</v>
      </c>
      <c r="H79" s="84"/>
    </row>
    <row r="80" ht="25" customHeight="1">
      <c r="A80" s="77">
        <v>52</v>
      </c>
      <c r="B80" t="s" s="78">
        <v>81</v>
      </c>
      <c r="C80" s="8"/>
      <c r="D80" s="8"/>
      <c r="E80" s="8"/>
      <c r="F80" s="8"/>
      <c r="G80" s="85">
        <f>ROUNDDOWN(H80,0)</f>
        <v>50000</v>
      </c>
      <c r="H80" s="86">
        <f>IF(AND(C8=5,G79&lt;=15000,G79&lt;=G77*0.8),G79,IF(AND(C8=5,(G77*0.8)&gt;15000),15000,IF(AND(C8=1,G79&lt;=25000,G79&lt;=G77*0.8),G79,IF(AND(C8=1,(G77*0.8)&gt;25000),25000,IF(AND(C8=2,G79&lt;=50000,G79&lt;=G77*0.8),G79,IF(AND(C8=2,(G77*0.8)&gt;50000),50000,IF(AND(C8=3,G79&lt;=100000,G79&lt;=G77*0.8),G79,IF(AND(C8=3,(G77*0.8)&gt;100000),100000,IF(AND(C8=4,G79&lt;=200000,G79&lt;=G77*0.8),G79,IF(AND(C8=4,(G77*0.8)&gt;200000),200000))))))))))</f>
        <v>50000</v>
      </c>
    </row>
    <row r="81" ht="24" customHeight="1">
      <c r="A81" s="47"/>
      <c r="B81" t="s" s="87">
        <v>82</v>
      </c>
      <c r="C81" s="8"/>
      <c r="D81" s="8"/>
      <c r="E81" s="8"/>
      <c r="F81" s="8"/>
      <c r="G81" s="8"/>
      <c r="H81" s="80"/>
    </row>
    <row r="82" ht="8" customHeight="1" hidden="1">
      <c r="A82" s="88"/>
      <c r="B82" s="88"/>
      <c r="C82" s="89"/>
      <c r="D82" s="89"/>
      <c r="E82" s="89"/>
      <c r="F82" s="90"/>
      <c r="G82" s="91"/>
      <c r="H82" s="88"/>
    </row>
    <row r="83" ht="8" customHeight="1" hidden="1">
      <c r="A83" s="88"/>
      <c r="B83" s="88"/>
      <c r="C83" s="89"/>
      <c r="D83" s="89"/>
      <c r="E83" s="89"/>
      <c r="F83" s="90"/>
      <c r="G83" s="91"/>
      <c r="H83" s="88"/>
    </row>
    <row r="84" ht="8" customHeight="1" hidden="1">
      <c r="A84" s="88"/>
      <c r="B84" s="88"/>
      <c r="C84" s="89"/>
      <c r="D84" s="89"/>
      <c r="E84" s="89"/>
      <c r="F84" s="90"/>
      <c r="G84" s="91"/>
      <c r="H84" s="88"/>
    </row>
    <row r="85" ht="8" customHeight="1" hidden="1">
      <c r="A85" s="88"/>
      <c r="B85" s="88"/>
      <c r="C85" s="89"/>
      <c r="D85" s="89"/>
      <c r="E85" s="89"/>
      <c r="F85" s="90"/>
      <c r="G85" s="91"/>
      <c r="H85" s="88"/>
    </row>
    <row r="86" ht="8" customHeight="1" hidden="1">
      <c r="A86" s="88"/>
      <c r="B86" s="88"/>
      <c r="C86" s="89"/>
      <c r="D86" s="89"/>
      <c r="E86" s="89"/>
      <c r="F86" s="90"/>
      <c r="G86" s="91"/>
      <c r="H86" s="88"/>
    </row>
    <row r="87" ht="8" customHeight="1" hidden="1">
      <c r="A87" s="88"/>
      <c r="B87" s="88"/>
      <c r="C87" s="89"/>
      <c r="D87" s="89"/>
      <c r="E87" s="89"/>
      <c r="F87" s="90"/>
      <c r="G87" s="90"/>
      <c r="H87" s="88"/>
    </row>
    <row r="88" ht="8" customHeight="1" hidden="1">
      <c r="A88" s="88"/>
      <c r="B88" s="88"/>
      <c r="C88" s="89"/>
      <c r="D88" s="89"/>
      <c r="E88" s="89"/>
      <c r="F88" s="90"/>
      <c r="G88" s="91"/>
      <c r="H88" s="88"/>
    </row>
    <row r="89" ht="14.7" customHeight="1">
      <c r="A89" s="92"/>
      <c r="B89" s="93"/>
      <c r="C89" s="93"/>
      <c r="D89" s="93"/>
      <c r="E89" s="93"/>
      <c r="F89" s="93"/>
      <c r="G89" s="93"/>
      <c r="H89" s="94"/>
    </row>
  </sheetData>
  <mergeCells count="51">
    <mergeCell ref="B3:E3"/>
    <mergeCell ref="B15:G15"/>
    <mergeCell ref="B1:H1"/>
    <mergeCell ref="B27:G27"/>
    <mergeCell ref="B26:G26"/>
    <mergeCell ref="B49:G49"/>
    <mergeCell ref="B48:G48"/>
    <mergeCell ref="B25:E25"/>
    <mergeCell ref="B47:E47"/>
    <mergeCell ref="B58:E58"/>
    <mergeCell ref="B61:E61"/>
    <mergeCell ref="B64:E64"/>
    <mergeCell ref="B73:E73"/>
    <mergeCell ref="B76:E76"/>
    <mergeCell ref="B82:E82"/>
    <mergeCell ref="B83:E83"/>
    <mergeCell ref="B84:E84"/>
    <mergeCell ref="B85:E85"/>
    <mergeCell ref="B86:E86"/>
    <mergeCell ref="B87:E87"/>
    <mergeCell ref="B88:E88"/>
    <mergeCell ref="D50:E50"/>
    <mergeCell ref="D53:E53"/>
    <mergeCell ref="D54:E54"/>
    <mergeCell ref="D55:E55"/>
    <mergeCell ref="D56:E56"/>
    <mergeCell ref="D57:E57"/>
    <mergeCell ref="B62:E62"/>
    <mergeCell ref="B79:E79"/>
    <mergeCell ref="G78:H78"/>
    <mergeCell ref="B60:F60"/>
    <mergeCell ref="B59:G59"/>
    <mergeCell ref="B75:G75"/>
    <mergeCell ref="B81:G81"/>
    <mergeCell ref="B74:F74"/>
    <mergeCell ref="B77:F77"/>
    <mergeCell ref="B80:F80"/>
    <mergeCell ref="B65:F65"/>
    <mergeCell ref="B66:F66"/>
    <mergeCell ref="B67:F67"/>
    <mergeCell ref="B68:F68"/>
    <mergeCell ref="B69:F69"/>
    <mergeCell ref="B70:F70"/>
    <mergeCell ref="B71:F71"/>
    <mergeCell ref="B72:F72"/>
    <mergeCell ref="C78:E78"/>
    <mergeCell ref="B63:C63"/>
    <mergeCell ref="B2:C2"/>
    <mergeCell ref="B10:C10"/>
    <mergeCell ref="D51:E51"/>
    <mergeCell ref="D52:E52"/>
  </mergeCells>
  <conditionalFormatting sqref="F78">
    <cfRule type="containsBlanks" dxfId="0" priority="1" stopIfTrue="1">
      <formula>ISBLANK(F78)</formula>
    </cfRule>
  </conditionalFormatting>
  <conditionalFormatting sqref="G80">
    <cfRule type="cellIs" dxfId="1" priority="1" operator="lessThan" stopIfTrue="1">
      <formula>0</formula>
    </cfRule>
  </conditionalFormatting>
  <dataValidations count="2">
    <dataValidation type="list" allowBlank="1" showInputMessage="1" showErrorMessage="1" sqref="C8">
      <formula1>"bitte wählen,1,2,3,4,5"</formula1>
    </dataValidation>
    <dataValidation type="list" allowBlank="1" showInputMessage="1" showErrorMessage="1" sqref="C9">
      <formula1>"bitte wählen,Brutto,Netto"</formula1>
    </dataValidation>
  </dataValidations>
  <pageMargins left="0.5" right="0.5" top="0.75" bottom="0.75" header="0.277778" footer="0.277778"/>
  <pageSetup firstPageNumber="1" fitToHeight="1" fitToWidth="1" scale="5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